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7\"/>
    </mc:Choice>
  </mc:AlternateContent>
  <xr:revisionPtr revIDLastSave="0" documentId="13_ncr:1_{887E4F21-74A7-4930-A546-11CC40EF9A51}" xr6:coauthVersionLast="47" xr6:coauthVersionMax="47" xr10:uidLastSave="{00000000-0000-0000-0000-000000000000}"/>
  <bookViews>
    <workbookView xWindow="20544" yWindow="0" windowWidth="20832" windowHeight="16656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liczebnosc_wiek'!$A$1:$O$24</definedName>
    <definedName name="_xlnm.Print_Area" localSheetId="1">'2 - EURO_rodzaj_paliwa'!$A$1:$R$20</definedName>
    <definedName name="_xlnm.Print_Area" localSheetId="2">'3 - TOP_marki'!$B$1:$R$18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<sst xmlns="http://schemas.openxmlformats.org/spreadsheetml/2006/main" count="77" uniqueCount="72">
  <si>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</si>
  <si>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</si>
  <si>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</si>
  <si>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</si>
  <si>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</si>
  <si>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</si>
  <si>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</si>
  <si>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</si>
  <si>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</si>
  <si>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</si>
  <si>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</si>
  <si>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</si>
  <si>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</si>
  <si>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</si>
  <si>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</si>
  <si>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</si>
  <si>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</si>
  <si>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</si>
  <si>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</si>
  <si>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</si>
  <si>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</si>
  <si>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</si>
  <si>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</si>
  <si>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</si>
  <si>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</si>
  <si>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</si>
  <si>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</si>
  <si>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</si>
  <si>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</si>
  <si>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</si>
  <si>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</si>
  <si>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</si>
  <si>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</si>
  <si>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</si>
  <si>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</si>
  <si>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</si>
  <si>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</si>
  <si>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</si>
  <si>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</si>
  <si>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</si>
  <si>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AUDI</t>
  </si>
  <si>
    <t>BMW</t>
  </si>
  <si>
    <t>MERCEDES-BENZ</t>
  </si>
  <si>
    <t>HYUNDAI</t>
  </si>
  <si>
    <t>* źródło: PZPM na podstawie danych CEP</t>
  </si>
  <si>
    <t>Rodzaj napędu</t>
  </si>
  <si>
    <t>Liczba pojazdów</t>
  </si>
  <si>
    <t>5-10 lat</t>
  </si>
  <si>
    <t>Pierwsze rejestracje używanych samochodów osobowych sprowadzonych z zagranicy w Polsce, w latach 2025 - 2026
analizy PZPM na podstawie Centralnej Ewidencji Pojazdów</t>
  </si>
  <si>
    <t>** kolejność wg rejestracji w 2026 roku</t>
  </si>
  <si>
    <t>KIA</t>
  </si>
  <si>
    <t>FORD</t>
  </si>
  <si>
    <t>OPEL</t>
  </si>
  <si>
    <t>PEUGEOT</t>
  </si>
  <si>
    <t>RENAULT</t>
  </si>
  <si>
    <t>Struktura wieku Sty-Lip 2026</t>
  </si>
  <si>
    <t>281,0</t>
  </si>
  <si>
    <t>268,1</t>
  </si>
  <si>
    <t>+1,5 pp</t>
  </si>
  <si>
    <t>194,7</t>
  </si>
  <si>
    <t>164,3</t>
  </si>
  <si>
    <t>-3,5 pp</t>
  </si>
  <si>
    <t>40,2</t>
  </si>
  <si>
    <t>47,4</t>
  </si>
  <si>
    <t>+2,0 pp</t>
  </si>
  <si>
    <t>+0,4 pp</t>
  </si>
  <si>
    <t>+1,0 pp</t>
  </si>
  <si>
    <t>+0,7 pp</t>
  </si>
  <si>
    <t>-0,1 pp</t>
  </si>
  <si>
    <t>+0,0 pp</t>
  </si>
  <si>
    <t>Styczeń-Lipiec 2025</t>
  </si>
  <si>
    <t>Styczeń-Lipiec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</si>
</sst>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57747</c:v>
                </c:pt>
                <c:pt idx="1">
                  <c:v>62265</c:v>
                </c:pt>
                <c:pt idx="2">
                  <c:v>76448</c:v>
                </c:pt>
                <c:pt idx="3">
                  <c:v>71813</c:v>
                </c:pt>
                <c:pt idx="4">
                  <c:v>66808</c:v>
                </c:pt>
                <c:pt idx="5">
                  <c:v>69378</c:v>
                </c:pt>
                <c:pt idx="6">
                  <c:v>75355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0.10939030541001304</c:v>
                </c:pt>
                <c:pt idx="1">
                  <c:v>0.34209923011833754</c:v>
                </c:pt>
                <c:pt idx="2">
                  <c:v>0.54851046447164942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TOP_marki'!$D$5</c:f>
              <c:strCache>
                <c:ptCount val="1"/>
                <c:pt idx="0">
                  <c:v>Styczeń-Lipiec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TOP_marki'!$D$6:$D$15</c:f>
              <c:numCache>
                <c:formatCode>_-* #\ ##0\ _z_ł_-;\-* #\ ##0\ _z_ł_-;_-* "-"??\ _z_ł_-;_-@_-</c:formatCode>
                <c:ptCount val="10"/>
                <c:pt idx="0">
                  <c:v>48897</c:v>
                </c:pt>
                <c:pt idx="1">
                  <c:v>48045</c:v>
                </c:pt>
                <c:pt idx="2">
                  <c:v>45183</c:v>
                </c:pt>
                <c:pt idx="3">
                  <c:v>38743</c:v>
                </c:pt>
                <c:pt idx="4">
                  <c:v>32450</c:v>
                </c:pt>
                <c:pt idx="5">
                  <c:v>26358</c:v>
                </c:pt>
                <c:pt idx="6">
                  <c:v>24243</c:v>
                </c:pt>
                <c:pt idx="7">
                  <c:v>25259</c:v>
                </c:pt>
                <c:pt idx="8">
                  <c:v>22490</c:v>
                </c:pt>
                <c:pt idx="9">
                  <c:v>18462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TOP_marki'!$E$5</c:f>
              <c:strCache>
                <c:ptCount val="1"/>
                <c:pt idx="0">
                  <c:v>Styczeń-Lipiec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TOP_marki'!$E$6:$E$15</c:f>
              <c:numCache>
                <c:formatCode>_-* #\ ##0\ _z_ł_-;\-* #\ ##0\ _z_ł_-;_-* "-"??\ _z_ł_-;_-@_-</c:formatCode>
                <c:ptCount val="10"/>
                <c:pt idx="0">
                  <c:v>44556</c:v>
                </c:pt>
                <c:pt idx="1">
                  <c:v>43604</c:v>
                </c:pt>
                <c:pt idx="2">
                  <c:v>41039</c:v>
                </c:pt>
                <c:pt idx="3">
                  <c:v>34422</c:v>
                </c:pt>
                <c:pt idx="4">
                  <c:v>29945</c:v>
                </c:pt>
                <c:pt idx="5">
                  <c:v>26412</c:v>
                </c:pt>
                <c:pt idx="6">
                  <c:v>24102</c:v>
                </c:pt>
                <c:pt idx="7">
                  <c:v>23378</c:v>
                </c:pt>
                <c:pt idx="8">
                  <c:v>20578</c:v>
                </c:pt>
                <c:pt idx="9">
                  <c:v>18106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0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0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  <xdr:twoCellAnchor editAs="oneCell">
    <xdr:from>
      <xdr:col>8</xdr:col>
      <xdr:colOff>45587</xdr:colOff>
      <xdr:row>3</xdr:row>
      <xdr:rowOff>45720</xdr:rowOff>
    </xdr:from>
    <xdr:to>
      <xdr:col>15</xdr:col>
      <xdr:colOff>188594</xdr:colOff>
      <xdr:row>15</xdr:row>
      <xdr:rowOff>289560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2FF2E06-6B4C-BAB8-C9FE-3395A7A42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107" y="807720"/>
          <a:ext cx="7016247" cy="4480560"/>
        </a:xfrm>
        <a:prstGeom prst="rect">
          <a:avLst/>
        </a:prstGeom>
      </xdr:spPr>
    </xdr:pic>
    <xdr:clientData/>
  </xdr:twoCellAnchor>
  <xdr:twoCellAnchor editAs="oneCell">
    <xdr:from>
      <xdr:col>8</xdr:col>
      <xdr:colOff>65483</xdr:colOff>
      <xdr:row>3</xdr:row>
      <xdr:rowOff>4777</xdr:rowOff>
    </xdr:from>
    <xdr:to>
      <xdr:col>15</xdr:col>
      <xdr:colOff>571500</xdr:colOff>
      <xdr:row>15</xdr:row>
      <xdr:rowOff>295275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97D1103-5AE9-3338-73DD-4A04E3362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6783" y="785827"/>
          <a:ext cx="7211617" cy="4614848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2</xdr:row>
      <xdr:rowOff>15240</xdr:rowOff>
    </xdr:from>
    <xdr:to>
      <xdr:col>16</xdr:col>
      <xdr:colOff>21814</xdr:colOff>
      <xdr:row>16</xdr:row>
      <xdr:rowOff>95593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F09C093-F18D-4F11-973D-D8BCD610D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3720" y="685800"/>
          <a:ext cx="7428454" cy="47437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3</xdr:row>
      <xdr:rowOff>0</xdr:rowOff>
    </xdr:from>
    <xdr:to>
      <xdr:col>16</xdr:col>
      <xdr:colOff>190500</xdr:colOff>
      <xdr:row>15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47626</xdr:rowOff>
    </xdr:from>
    <xdr:to>
      <xdr:col>3</xdr:col>
      <xdr:colOff>180976</xdr:colOff>
      <xdr:row>2</xdr:row>
      <xdr:rowOff>151082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58" y="47626"/>
          <a:ext cx="1830161" cy="4300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5"/>
  <sheetViews>
    <sheetView showGridLines="0" tabSelected="1" zoomScale="50" zoomScaleNormal="50" zoomScalePageLayoutView="55" workbookViewId="0"/>
  </sheetViews>
  <sheetFormatPr defaultRowHeight="13.2" x14ac:dyDescent="0.25"/>
  <cols>
    <col min="1" max="1" width="2.6640625" customWidth="1"/>
    <col min="2" max="2" width="16.6640625" customWidth="1"/>
    <col min="3" max="15" width="13.109375" customWidth="1"/>
    <col min="17" max="18" width="9.109375" style="15" customWidth="1"/>
    <col min="19" max="21" width="9.109375" style="14" customWidth="1"/>
  </cols>
  <sheetData>
    <row r="1" spans="2:18" ht="26.25" customHeight="1" x14ac:dyDescent="0.25"/>
    <row r="2" spans="2:18" ht="26.25" customHeight="1" x14ac:dyDescent="0.25">
      <c r="O2" s="9"/>
    </row>
    <row r="3" spans="2:18" ht="12" customHeight="1" x14ac:dyDescent="0.25">
      <c r="O3" s="9"/>
    </row>
    <row r="4" spans="2:18" ht="43.5" customHeight="1" x14ac:dyDescent="0.25">
      <c r="B4" s="55" t="s">
        <v>48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2:18" ht="18.7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3">
      <c r="B6" s="21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Q6" s="6"/>
      <c r="R6" s="6"/>
    </row>
    <row r="7" spans="2:18" ht="26.25" customHeight="1" thickBot="1" x14ac:dyDescent="0.3">
      <c r="B7" s="21">
        <v>2025</v>
      </c>
      <c r="C7" s="31">
        <v>69287</v>
      </c>
      <c r="D7" s="32">
        <v>69649</v>
      </c>
      <c r="E7" s="31">
        <v>77652</v>
      </c>
      <c r="F7" s="32">
        <v>79122</v>
      </c>
      <c r="G7" s="31">
        <v>72653</v>
      </c>
      <c r="H7" s="32">
        <v>69240</v>
      </c>
      <c r="I7" s="31">
        <v>78330</v>
      </c>
      <c r="J7" s="32">
        <v>66914</v>
      </c>
      <c r="K7" s="31">
        <v>73773</v>
      </c>
      <c r="L7" s="32">
        <v>77057</v>
      </c>
      <c r="M7" s="31">
        <v>59809</v>
      </c>
      <c r="N7" s="32">
        <v>64074</v>
      </c>
      <c r="O7" s="31">
        <f>SUM(C7:N7)</f>
        <v>857560</v>
      </c>
      <c r="Q7" s="7"/>
      <c r="R7" s="7"/>
    </row>
    <row r="8" spans="2:18" ht="26.25" customHeight="1" thickBot="1" x14ac:dyDescent="0.3">
      <c r="B8" s="21">
        <v>2026</v>
      </c>
      <c r="C8" s="33">
        <v>57747</v>
      </c>
      <c r="D8" s="34">
        <v>62265</v>
      </c>
      <c r="E8" s="33">
        <v>76448</v>
      </c>
      <c r="F8" s="34">
        <v>71813</v>
      </c>
      <c r="G8" s="33">
        <v>66808</v>
      </c>
      <c r="H8" s="34">
        <v>69378</v>
      </c>
      <c r="I8" s="33">
        <v>75355</v>
      </c>
      <c r="J8" s="34"/>
      <c r="K8" s="33"/>
      <c r="L8" s="34"/>
      <c r="M8" s="33"/>
      <c r="N8" s="34"/>
      <c r="O8" s="33">
        <f>SUM(C8:N8)</f>
        <v>479814</v>
      </c>
      <c r="Q8" s="7"/>
      <c r="R8" s="7"/>
    </row>
    <row r="9" spans="2:18" ht="26.25" customHeight="1" thickBot="1" x14ac:dyDescent="0.3">
      <c r="B9" s="21" t="s">
        <v>16</v>
      </c>
      <c r="C9" s="36">
        <f>+C8/C7-1</f>
        <v>-0.16655361034537508</v>
      </c>
      <c r="D9" s="35">
        <f>IF(D8="","",+D8/D7-1)</f>
        <v>-0.1060173153957702</v>
      </c>
      <c r="E9" s="36">
        <f t="shared" ref="E9:N9" si="0">IF(E8="","",+E8/E7-1)</f>
        <v>-1.5505073919538481E-2</v>
      </c>
      <c r="F9" s="35">
        <f t="shared" si="0"/>
        <v>-9.2376330224210768E-2</v>
      </c>
      <c r="G9" s="36">
        <f>IF(G8="","",+G8/G7-1)</f>
        <v>-8.0450910492340322E-2</v>
      </c>
      <c r="H9" s="35">
        <f t="shared" si="0"/>
        <v>1.9930675909878293E-3</v>
      </c>
      <c r="I9" s="36">
        <f t="shared" si="0"/>
        <v>-3.7980339588918666E-2</v>
      </c>
      <c r="J9" s="35" t="str">
        <f t="shared" si="0"/>
        <v/>
      </c>
      <c r="K9" s="36" t="str">
        <f t="shared" si="0"/>
        <v/>
      </c>
      <c r="L9" s="36" t="str">
        <f t="shared" si="0"/>
        <v/>
      </c>
      <c r="M9" s="36" t="str">
        <f t="shared" si="0"/>
        <v/>
      </c>
      <c r="N9" s="36" t="str">
        <f t="shared" si="0"/>
        <v/>
      </c>
      <c r="O9" s="36">
        <f ca="1">+O8/SUM(OFFSET(C7,0,0,,COUNTA(C8:N8)))-1</f>
        <v>-7.0007152091453695E-2</v>
      </c>
    </row>
    <row r="10" spans="2:18" ht="26.25" customHeight="1" x14ac:dyDescent="0.25">
      <c r="D10" s="13"/>
      <c r="P10" s="13"/>
    </row>
    <row r="11" spans="2:18" ht="26.25" customHeight="1" x14ac:dyDescent="0.25">
      <c r="K11" s="56" t="s">
        <v>55</v>
      </c>
      <c r="L11" s="56"/>
      <c r="M11" s="56"/>
      <c r="O11" s="15"/>
    </row>
    <row r="12" spans="2:18" ht="30.75" customHeight="1" thickBot="1" x14ac:dyDescent="0.3">
      <c r="K12" s="38" t="s">
        <v>14</v>
      </c>
      <c r="L12" s="38" t="s">
        <v>46</v>
      </c>
      <c r="M12" s="38" t="s">
        <v>15</v>
      </c>
      <c r="O12" s="15"/>
    </row>
    <row r="13" spans="2:18" ht="26.25" customHeight="1" thickBot="1" x14ac:dyDescent="0.3">
      <c r="K13" s="24" t="s">
        <v>17</v>
      </c>
      <c r="L13" s="32">
        <v>52487</v>
      </c>
      <c r="M13" s="53">
        <v>0.10939030541001304</v>
      </c>
      <c r="O13" s="15"/>
    </row>
    <row r="14" spans="2:18" ht="26.25" customHeight="1" thickBot="1" x14ac:dyDescent="0.3">
      <c r="K14" s="24" t="s">
        <v>47</v>
      </c>
      <c r="L14" s="34">
        <v>164144</v>
      </c>
      <c r="M14" s="54">
        <v>0.34209923011833754</v>
      </c>
      <c r="O14" s="15"/>
    </row>
    <row r="15" spans="2:18" ht="26.25" customHeight="1" thickBot="1" x14ac:dyDescent="0.3">
      <c r="K15" s="24" t="s">
        <v>18</v>
      </c>
      <c r="L15" s="32">
        <v>263183</v>
      </c>
      <c r="M15" s="53">
        <v>0.54851046447164942</v>
      </c>
      <c r="O15" s="15"/>
    </row>
    <row r="16" spans="2:18" ht="26.25" customHeight="1" thickBot="1" x14ac:dyDescent="0.3">
      <c r="K16" s="24" t="s">
        <v>0</v>
      </c>
      <c r="L16" s="34">
        <f>L15+L14+L13</f>
        <v>479814</v>
      </c>
      <c r="M16" s="37">
        <v>1</v>
      </c>
      <c r="O16" s="15"/>
    </row>
    <row r="17" spans="2:15" ht="26.25" customHeight="1" x14ac:dyDescent="0.25">
      <c r="O17" s="15"/>
    </row>
    <row r="18" spans="2:15" ht="26.25" customHeight="1" x14ac:dyDescent="0.25">
      <c r="O18" s="15"/>
    </row>
    <row r="19" spans="2:15" ht="26.25" customHeight="1" x14ac:dyDescent="0.25">
      <c r="O19" s="15"/>
    </row>
    <row r="20" spans="2:15" ht="26.25" customHeight="1" x14ac:dyDescent="0.25">
      <c r="O20" s="15"/>
    </row>
    <row r="21" spans="2:15" ht="26.25" customHeight="1" x14ac:dyDescent="0.25">
      <c r="O21" s="15"/>
    </row>
    <row r="22" spans="2:15" ht="26.25" customHeight="1" x14ac:dyDescent="0.25">
      <c r="O22" s="15"/>
    </row>
    <row r="23" spans="2:15" ht="26.25" customHeight="1" x14ac:dyDescent="0.25">
      <c r="O23" s="15"/>
    </row>
    <row r="24" spans="2:15" ht="26.25" customHeight="1" x14ac:dyDescent="0.25">
      <c r="O24" s="15"/>
    </row>
    <row r="25" spans="2:15" x14ac:dyDescent="0.25">
      <c r="B25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50" zoomScaleNormal="50" zoomScalePageLayoutView="55" workbookViewId="0"/>
  </sheetViews>
  <sheetFormatPr defaultRowHeight="13.2" x14ac:dyDescent="0.25"/>
  <cols>
    <col min="1" max="1" width="2.6640625" customWidth="1"/>
    <col min="2" max="2" width="22.109375" customWidth="1"/>
    <col min="3" max="8" width="12.33203125" customWidth="1"/>
    <col min="9" max="9" width="5.88671875" customWidth="1"/>
    <col min="10" max="14" width="15.109375" customWidth="1"/>
    <col min="15" max="15" width="18.6640625" customWidth="1"/>
  </cols>
  <sheetData>
    <row r="1" spans="2:19" ht="26.25" customHeight="1" x14ac:dyDescent="0.25"/>
    <row r="2" spans="2:19" ht="26.25" customHeight="1" x14ac:dyDescent="0.25"/>
    <row r="3" spans="2:19" ht="6.75" customHeight="1" x14ac:dyDescent="0.25"/>
    <row r="4" spans="2:19" s="2" customFormat="1" ht="43.5" customHeight="1" x14ac:dyDescent="0.25">
      <c r="B4" s="56" t="s">
        <v>27</v>
      </c>
      <c r="C4" s="56"/>
      <c r="D4" s="56"/>
      <c r="E4" s="56"/>
      <c r="F4" s="56"/>
      <c r="G4" s="56"/>
      <c r="H4" s="56"/>
      <c r="I4" s="16"/>
      <c r="J4" s="16"/>
      <c r="K4" s="16"/>
      <c r="L4" s="16"/>
      <c r="M4" s="16"/>
      <c r="N4" s="16"/>
      <c r="O4" s="16"/>
      <c r="P4" s="16"/>
      <c r="Q4" s="16"/>
    </row>
    <row r="5" spans="2:19" s="2" customFormat="1" ht="26.25" customHeight="1" x14ac:dyDescent="0.25">
      <c r="B5" s="57" t="s">
        <v>45</v>
      </c>
      <c r="C5" s="59" t="s">
        <v>70</v>
      </c>
      <c r="D5" s="60"/>
      <c r="E5" s="59" t="s">
        <v>71</v>
      </c>
      <c r="F5" s="60"/>
      <c r="G5" s="57" t="s">
        <v>32</v>
      </c>
      <c r="H5" s="61" t="s">
        <v>30</v>
      </c>
      <c r="M5" s="4"/>
      <c r="N5" s="4"/>
    </row>
    <row r="6" spans="2:19" s="2" customFormat="1" ht="26.25" customHeight="1" thickBot="1" x14ac:dyDescent="0.3">
      <c r="B6" s="58"/>
      <c r="C6" s="24" t="s">
        <v>31</v>
      </c>
      <c r="D6" s="24" t="s">
        <v>21</v>
      </c>
      <c r="E6" s="24" t="s">
        <v>31</v>
      </c>
      <c r="F6" s="24" t="s">
        <v>21</v>
      </c>
      <c r="G6" s="58"/>
      <c r="H6" s="59"/>
      <c r="M6" s="4"/>
      <c r="N6" s="4"/>
    </row>
    <row r="7" spans="2:19" ht="26.25" customHeight="1" thickBot="1" x14ac:dyDescent="0.3">
      <c r="B7" s="39" t="s">
        <v>19</v>
      </c>
      <c r="C7" s="42" t="s">
        <v>56</v>
      </c>
      <c r="D7" s="44">
        <v>0.54468894216884756</v>
      </c>
      <c r="E7" s="42" t="s">
        <v>57</v>
      </c>
      <c r="F7" s="44">
        <v>0.5588457193829276</v>
      </c>
      <c r="G7" s="46">
        <v>-4.5836105941506555E-2</v>
      </c>
      <c r="H7" s="48" t="s">
        <v>58</v>
      </c>
      <c r="I7" s="3"/>
      <c r="J7" s="3"/>
      <c r="K7" s="3"/>
      <c r="L7" s="3"/>
      <c r="M7" s="5"/>
      <c r="N7" s="3"/>
    </row>
    <row r="8" spans="2:19" ht="26.25" customHeight="1" thickBot="1" x14ac:dyDescent="0.3">
      <c r="B8" s="39" t="s">
        <v>20</v>
      </c>
      <c r="C8" s="43" t="s">
        <v>59</v>
      </c>
      <c r="D8" s="45">
        <v>0.37730868155361258</v>
      </c>
      <c r="E8" s="43" t="s">
        <v>60</v>
      </c>
      <c r="F8" s="45">
        <v>0.34239726227246392</v>
      </c>
      <c r="G8" s="47">
        <v>-0.15605704129123732</v>
      </c>
      <c r="H8" s="49" t="s">
        <v>61</v>
      </c>
      <c r="J8" s="10"/>
      <c r="M8" s="10"/>
      <c r="S8" s="12"/>
    </row>
    <row r="9" spans="2:19" ht="26.25" customHeight="1" thickBot="1" x14ac:dyDescent="0.3">
      <c r="B9" s="39" t="s">
        <v>33</v>
      </c>
      <c r="C9" s="42" t="s">
        <v>62</v>
      </c>
      <c r="D9" s="44">
        <v>7.800237627753992E-2</v>
      </c>
      <c r="E9" s="42" t="s">
        <v>63</v>
      </c>
      <c r="F9" s="44">
        <v>9.8757018344608483E-2</v>
      </c>
      <c r="G9" s="46">
        <v>0.17744260013915114</v>
      </c>
      <c r="H9" s="48" t="s">
        <v>64</v>
      </c>
      <c r="J9" s="10"/>
      <c r="M9" s="10"/>
    </row>
    <row r="10" spans="2:19" ht="26.25" customHeight="1" thickBot="1" x14ac:dyDescent="0.3">
      <c r="B10" s="40" t="s">
        <v>23</v>
      </c>
      <c r="C10" s="43"/>
      <c r="D10" s="45"/>
      <c r="E10" s="43"/>
      <c r="F10" s="45"/>
      <c r="G10" s="47"/>
      <c r="H10" s="50"/>
      <c r="J10" s="10"/>
      <c r="M10" s="10"/>
    </row>
    <row r="11" spans="2:19" ht="26.25" customHeight="1" thickBot="1" x14ac:dyDescent="0.3">
      <c r="B11" s="41" t="s">
        <v>24</v>
      </c>
      <c r="C11" s="51">
        <v>3.8479999999999999</v>
      </c>
      <c r="D11" s="44">
        <v>7.4583327680144513E-3</v>
      </c>
      <c r="E11" s="51">
        <v>5.4589999999999996</v>
      </c>
      <c r="F11" s="44">
        <v>1.1377325380251515E-2</v>
      </c>
      <c r="G11" s="46">
        <v>0.41865904365904361</v>
      </c>
      <c r="H11" s="48" t="s">
        <v>65</v>
      </c>
      <c r="J11" s="10"/>
      <c r="M11" s="10"/>
    </row>
    <row r="12" spans="2:19" ht="26.25" customHeight="1" thickBot="1" x14ac:dyDescent="0.3">
      <c r="B12" s="41" t="s">
        <v>25</v>
      </c>
      <c r="C12" s="52">
        <v>24.356999999999999</v>
      </c>
      <c r="D12" s="45">
        <v>4.7209618303151762E-2</v>
      </c>
      <c r="E12" s="52">
        <v>27.709</v>
      </c>
      <c r="F12" s="45">
        <v>5.7749461249567542E-2</v>
      </c>
      <c r="G12" s="47">
        <v>0.13761957548138115</v>
      </c>
      <c r="H12" s="50" t="s">
        <v>66</v>
      </c>
      <c r="J12" s="10"/>
      <c r="M12" s="10"/>
    </row>
    <row r="13" spans="2:19" ht="26.25" customHeight="1" thickBot="1" x14ac:dyDescent="0.3">
      <c r="B13" s="41" t="s">
        <v>26</v>
      </c>
      <c r="C13" s="51">
        <v>6.36</v>
      </c>
      <c r="D13" s="44">
        <v>1.2327182017820144E-2</v>
      </c>
      <c r="E13" s="51">
        <v>9.1519999999999992</v>
      </c>
      <c r="F13" s="44">
        <v>1.9074057864089E-2</v>
      </c>
      <c r="G13" s="46">
        <v>0.4389937106918238</v>
      </c>
      <c r="H13" s="48" t="s">
        <v>67</v>
      </c>
    </row>
    <row r="14" spans="2:19" ht="26.25" customHeight="1" thickBot="1" x14ac:dyDescent="0.3">
      <c r="B14" s="41" t="s">
        <v>22</v>
      </c>
      <c r="C14" s="52">
        <v>5.2249999999999996</v>
      </c>
      <c r="D14" s="45">
        <v>1.0127283969042491E-2</v>
      </c>
      <c r="E14" s="52">
        <v>4.391</v>
      </c>
      <c r="F14" s="45">
        <v>9.1514628585243445E-3</v>
      </c>
      <c r="G14" s="47">
        <v>-0.15961722488038277</v>
      </c>
      <c r="H14" s="50" t="s">
        <v>68</v>
      </c>
    </row>
    <row r="15" spans="2:19" ht="26.25" customHeight="1" thickBot="1" x14ac:dyDescent="0.3">
      <c r="B15" s="41" t="s">
        <v>29</v>
      </c>
      <c r="C15" s="51">
        <v>0.192</v>
      </c>
      <c r="D15" s="44">
        <v>3.7214134393419302E-4</v>
      </c>
      <c r="E15" s="51">
        <v>0.14100000000000001</v>
      </c>
      <c r="F15" s="44">
        <v>2.9386387225049709E-4</v>
      </c>
      <c r="G15" s="46">
        <v>-0.26562499999999989</v>
      </c>
      <c r="H15" s="48" t="s">
        <v>69</v>
      </c>
    </row>
    <row r="16" spans="2:19" ht="26.25" customHeight="1" thickBot="1" x14ac:dyDescent="0.3">
      <c r="B16" s="41" t="s">
        <v>34</v>
      </c>
      <c r="C16" s="52">
        <v>0.26200000000000001</v>
      </c>
      <c r="D16" s="45">
        <v>5.0781787557685476E-4</v>
      </c>
      <c r="E16" s="52">
        <v>0.53300000000000003</v>
      </c>
      <c r="F16" s="45">
        <v>1.1108471199255954E-3</v>
      </c>
      <c r="G16" s="47">
        <v>1.0343511450381677</v>
      </c>
      <c r="H16" s="50" t="s">
        <v>69</v>
      </c>
    </row>
    <row r="17" spans="2:11" ht="26.25" customHeight="1" x14ac:dyDescent="0.25"/>
    <row r="18" spans="2:11" ht="26.25" customHeight="1" x14ac:dyDescent="0.25"/>
    <row r="19" spans="2:11" ht="26.25" customHeight="1" x14ac:dyDescent="0.25"/>
    <row r="20" spans="2:11" ht="26.25" customHeight="1" x14ac:dyDescent="0.25"/>
    <row r="22" spans="2:11" x14ac:dyDescent="0.25">
      <c r="K22" s="17"/>
    </row>
    <row r="31" spans="2:11" ht="17.399999999999999" x14ac:dyDescent="0.25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4:I33"/>
  <sheetViews>
    <sheetView showGridLines="0" zoomScale="50" zoomScaleNormal="50" zoomScaleSheetLayoutView="70" workbookViewId="0"/>
  </sheetViews>
  <sheetFormatPr defaultRowHeight="13.2" x14ac:dyDescent="0.25"/>
  <cols>
    <col min="1" max="1" width="4.5546875" customWidth="1"/>
    <col min="2" max="2" width="5.33203125" customWidth="1"/>
    <col min="3" max="6" width="20.6640625" customWidth="1"/>
    <col min="7" max="7" width="3.44140625" customWidth="1"/>
    <col min="17" max="17" width="4.109375" customWidth="1"/>
    <col min="18" max="18" width="6.88671875" customWidth="1"/>
  </cols>
  <sheetData>
    <row r="4" spans="2:8" ht="33.75" customHeight="1" x14ac:dyDescent="0.25">
      <c r="B4" s="62" t="s">
        <v>35</v>
      </c>
      <c r="C4" s="62"/>
      <c r="D4" s="62"/>
      <c r="E4" s="62"/>
      <c r="F4" s="62"/>
      <c r="G4" s="18"/>
      <c r="H4" s="18"/>
    </row>
    <row r="5" spans="2:8" ht="30" customHeight="1" thickBot="1" x14ac:dyDescent="0.3">
      <c r="B5" s="24" t="s">
        <v>36</v>
      </c>
      <c r="C5" s="24" t="s">
        <v>37</v>
      </c>
      <c r="D5" s="24" t="s">
        <v>70</v>
      </c>
      <c r="E5" s="24" t="s">
        <v>71</v>
      </c>
      <c r="F5" s="24" t="s">
        <v>38</v>
      </c>
      <c r="G5" s="19"/>
    </row>
    <row r="6" spans="2:8" ht="30" customHeight="1" thickBot="1" x14ac:dyDescent="0.3">
      <c r="B6" s="24">
        <v>1</v>
      </c>
      <c r="C6" s="25" t="s">
        <v>39</v>
      </c>
      <c r="D6" s="22">
        <v>48897</v>
      </c>
      <c r="E6" s="22">
        <v>44556</v>
      </c>
      <c r="F6" s="26">
        <v>-9.8337783551033175E-2</v>
      </c>
    </row>
    <row r="7" spans="2:8" ht="30" customHeight="1" thickBot="1" x14ac:dyDescent="0.3">
      <c r="B7" s="24">
        <v>2</v>
      </c>
      <c r="C7" s="27" t="s">
        <v>51</v>
      </c>
      <c r="D7" s="23">
        <v>48045</v>
      </c>
      <c r="E7" s="23">
        <v>43604</v>
      </c>
      <c r="F7" s="28">
        <v>-9.1939917533869986E-2</v>
      </c>
    </row>
    <row r="8" spans="2:8" ht="30" customHeight="1" thickBot="1" x14ac:dyDescent="0.3">
      <c r="B8" s="24">
        <v>3</v>
      </c>
      <c r="C8" s="25" t="s">
        <v>52</v>
      </c>
      <c r="D8" s="22">
        <v>45183</v>
      </c>
      <c r="E8" s="22">
        <v>41039</v>
      </c>
      <c r="F8" s="26">
        <v>-9.4140899279640089E-2</v>
      </c>
    </row>
    <row r="9" spans="2:8" ht="30" customHeight="1" thickBot="1" x14ac:dyDescent="0.3">
      <c r="B9" s="24">
        <v>4</v>
      </c>
      <c r="C9" s="27" t="s">
        <v>40</v>
      </c>
      <c r="D9" s="23">
        <v>38743</v>
      </c>
      <c r="E9" s="23">
        <v>34422</v>
      </c>
      <c r="F9" s="28">
        <v>-0.11740643506929604</v>
      </c>
    </row>
    <row r="10" spans="2:8" ht="30" customHeight="1" thickBot="1" x14ac:dyDescent="0.3">
      <c r="B10" s="24">
        <v>5</v>
      </c>
      <c r="C10" s="25" t="s">
        <v>41</v>
      </c>
      <c r="D10" s="22">
        <v>32450</v>
      </c>
      <c r="E10" s="22">
        <v>29945</v>
      </c>
      <c r="F10" s="26">
        <v>-8.3741322616002978E-2</v>
      </c>
    </row>
    <row r="11" spans="2:8" ht="30" customHeight="1" thickBot="1" x14ac:dyDescent="0.3">
      <c r="B11" s="24">
        <v>6</v>
      </c>
      <c r="C11" s="27" t="s">
        <v>42</v>
      </c>
      <c r="D11" s="23">
        <v>26358</v>
      </c>
      <c r="E11" s="23">
        <v>26412</v>
      </c>
      <c r="F11" s="28">
        <v>-5.7160860563506555E-3</v>
      </c>
    </row>
    <row r="12" spans="2:8" ht="30" customHeight="1" thickBot="1" x14ac:dyDescent="0.3">
      <c r="B12" s="24">
        <v>7</v>
      </c>
      <c r="C12" s="25" t="s">
        <v>43</v>
      </c>
      <c r="D12" s="22">
        <v>24243</v>
      </c>
      <c r="E12" s="22">
        <v>24102</v>
      </c>
      <c r="F12" s="26">
        <v>-9.3880727697246424E-3</v>
      </c>
    </row>
    <row r="13" spans="2:8" ht="30" customHeight="1" thickBot="1" x14ac:dyDescent="0.3">
      <c r="B13" s="24">
        <v>8</v>
      </c>
      <c r="C13" s="27" t="s">
        <v>53</v>
      </c>
      <c r="D13" s="23">
        <v>25259</v>
      </c>
      <c r="E13" s="23">
        <v>23378</v>
      </c>
      <c r="F13" s="28">
        <v>-7.9489924140177748E-2</v>
      </c>
    </row>
    <row r="14" spans="2:8" ht="30" customHeight="1" thickBot="1" x14ac:dyDescent="0.3">
      <c r="B14" s="24">
        <v>9</v>
      </c>
      <c r="C14" s="25" t="s">
        <v>54</v>
      </c>
      <c r="D14" s="22">
        <v>22490</v>
      </c>
      <c r="E14" s="22">
        <v>20578</v>
      </c>
      <c r="F14" s="26">
        <v>-8.8577721837633683E-2</v>
      </c>
    </row>
    <row r="15" spans="2:8" ht="30" customHeight="1" thickBot="1" x14ac:dyDescent="0.3">
      <c r="B15" s="24">
        <v>10</v>
      </c>
      <c r="C15" s="27" t="s">
        <v>50</v>
      </c>
      <c r="D15" s="23">
        <v>18462</v>
      </c>
      <c r="E15" s="23">
        <v>18106</v>
      </c>
      <c r="F15" s="28">
        <v>-3.0817329164805729E-2</v>
      </c>
    </row>
    <row r="16" spans="2:8" x14ac:dyDescent="0.25">
      <c r="B16" s="29" t="s">
        <v>44</v>
      </c>
    </row>
    <row r="17" spans="2:9" x14ac:dyDescent="0.25">
      <c r="B17" s="30" t="s">
        <v>49</v>
      </c>
      <c r="I17" s="20"/>
    </row>
    <row r="18" spans="2:9" x14ac:dyDescent="0.25">
      <c r="I18" s="20"/>
    </row>
    <row r="19" spans="2:9" ht="24" customHeight="1" x14ac:dyDescent="0.25">
      <c r="I19" s="20"/>
    </row>
    <row r="20" spans="2:9" ht="24" customHeight="1" x14ac:dyDescent="0.25">
      <c r="I20" s="20"/>
    </row>
    <row r="21" spans="2:9" ht="24" customHeight="1" x14ac:dyDescent="0.25">
      <c r="I21" s="20"/>
    </row>
    <row r="22" spans="2:9" ht="24" customHeight="1" x14ac:dyDescent="0.25">
      <c r="I22" s="20"/>
    </row>
    <row r="23" spans="2:9" ht="24" customHeight="1" x14ac:dyDescent="0.25">
      <c r="I23" s="20"/>
    </row>
    <row r="24" spans="2:9" ht="24" customHeight="1" x14ac:dyDescent="0.25">
      <c r="I24" s="20"/>
    </row>
    <row r="25" spans="2:9" ht="24" customHeight="1" x14ac:dyDescent="0.25">
      <c r="I25" s="20"/>
    </row>
    <row r="26" spans="2:9" ht="24" customHeight="1" x14ac:dyDescent="0.25">
      <c r="I26" s="20"/>
    </row>
    <row r="27" spans="2:9" ht="24" customHeight="1" x14ac:dyDescent="0.25">
      <c r="I27" s="20"/>
    </row>
    <row r="28" spans="2:9" ht="24" customHeight="1" x14ac:dyDescent="0.25"/>
    <row r="29" spans="2:9" ht="24" customHeight="1" x14ac:dyDescent="0.25"/>
    <row r="30" spans="2:9" ht="24" customHeight="1" x14ac:dyDescent="0.25"/>
    <row r="31" spans="2:9" ht="24" customHeight="1" x14ac:dyDescent="0.25"/>
    <row r="32" spans="2:9" ht="24" customHeight="1" x14ac:dyDescent="0.25"/>
    <row r="33" ht="24" customHeight="1" x14ac:dyDescent="0.25"/>
  </sheetData>
  <mergeCells count="1">
    <mergeCell ref="B4:F4"/>
  </mergeCells>
  <conditionalFormatting sqref="F6:F15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2026-08-05T12:29:38Z</dcterms:modified>
</cp:coreProperties>
</file>